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_E15\Desktop\COMMUN\Législation\PAC2023\"/>
    </mc:Choice>
  </mc:AlternateContent>
  <xr:revisionPtr revIDLastSave="0" documentId="13_ncr:1_{0A6DDFDF-C30E-4D7B-AE0B-B8B5E7837442}" xr6:coauthVersionLast="47" xr6:coauthVersionMax="47" xr10:uidLastSave="{00000000-0000-0000-0000-000000000000}"/>
  <bookViews>
    <workbookView xWindow="-108" yWindow="-108" windowWidth="23256" windowHeight="12456" activeTab="1" xr2:uid="{A3E1D9C0-6AF7-488B-9B85-6D1B99109977}"/>
  </bookViews>
  <sheets>
    <sheet name="Informations générales" sheetId="2" r:id="rId1"/>
    <sheet name="Encodage données" sheetId="1" r:id="rId2"/>
  </sheets>
  <definedNames>
    <definedName name="_xlnm._FilterDatabase" localSheetId="1" hidden="1">'Encodage données'!$D$2:$G$3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G18" i="1" s="1"/>
  <c r="F19" i="1"/>
  <c r="G19" i="1" s="1"/>
  <c r="F20" i="1"/>
  <c r="F21" i="1"/>
  <c r="F22" i="1"/>
  <c r="F23" i="1"/>
  <c r="F24" i="1"/>
  <c r="G24" i="1" s="1"/>
  <c r="F25" i="1"/>
  <c r="G25" i="1" s="1"/>
  <c r="F26" i="1"/>
  <c r="F27" i="1"/>
  <c r="F28" i="1"/>
  <c r="F29" i="1"/>
  <c r="F30" i="1"/>
  <c r="G30" i="1" s="1"/>
  <c r="F31" i="1"/>
  <c r="G31" i="1" s="1"/>
  <c r="F32" i="1"/>
  <c r="F33" i="1"/>
  <c r="F34" i="1"/>
  <c r="F35" i="1"/>
  <c r="F36" i="1"/>
  <c r="G36" i="1" s="1"/>
  <c r="F37" i="1"/>
  <c r="G37" i="1" s="1"/>
  <c r="F38" i="1"/>
  <c r="F39" i="1"/>
  <c r="F40" i="1"/>
  <c r="F41" i="1"/>
  <c r="F42" i="1"/>
  <c r="G42" i="1" s="1"/>
  <c r="F43" i="1"/>
  <c r="G43" i="1" s="1"/>
  <c r="F44" i="1"/>
  <c r="F45" i="1"/>
  <c r="F46" i="1"/>
  <c r="F47" i="1"/>
  <c r="F48" i="1"/>
  <c r="G48" i="1" s="1"/>
  <c r="F49" i="1"/>
  <c r="G49" i="1" s="1"/>
  <c r="F50" i="1"/>
  <c r="F51" i="1"/>
  <c r="F52" i="1"/>
  <c r="F53" i="1"/>
  <c r="F54" i="1"/>
  <c r="G54" i="1" s="1"/>
  <c r="H54" i="1" s="1"/>
  <c r="I54" i="1" s="1"/>
  <c r="F55" i="1"/>
  <c r="G55" i="1" s="1"/>
  <c r="H55" i="1" s="1"/>
  <c r="I55" i="1" s="1"/>
  <c r="F56" i="1"/>
  <c r="F57" i="1"/>
  <c r="G35" i="1"/>
  <c r="G57" i="1"/>
  <c r="H57" i="1" s="1"/>
  <c r="I57" i="1" s="1"/>
  <c r="G56" i="1"/>
  <c r="H56" i="1" s="1"/>
  <c r="I56" i="1" s="1"/>
  <c r="G53" i="1"/>
  <c r="H53" i="1" s="1"/>
  <c r="I53" i="1" s="1"/>
  <c r="G52" i="1"/>
  <c r="G51" i="1"/>
  <c r="G50" i="1"/>
  <c r="G47" i="1"/>
  <c r="G46" i="1"/>
  <c r="G45" i="1"/>
  <c r="G44" i="1"/>
  <c r="G41" i="1"/>
  <c r="G40" i="1"/>
  <c r="G39" i="1"/>
  <c r="G38" i="1"/>
  <c r="G34" i="1"/>
  <c r="G33" i="1"/>
  <c r="G14" i="1"/>
  <c r="G15" i="1"/>
  <c r="G16" i="1"/>
  <c r="G17" i="1"/>
  <c r="G20" i="1"/>
  <c r="G21" i="1"/>
  <c r="G22" i="1"/>
  <c r="G23" i="1"/>
  <c r="G26" i="1"/>
  <c r="G27" i="1"/>
  <c r="G28" i="1"/>
  <c r="G29" i="1"/>
  <c r="G32" i="1"/>
  <c r="F13" i="1"/>
  <c r="G13" i="1" s="1"/>
  <c r="B10" i="1" l="1"/>
  <c r="H34" i="1" s="1"/>
  <c r="I34" i="1" s="1"/>
  <c r="I58" i="1"/>
  <c r="F4" i="1"/>
  <c r="G4" i="1" s="1"/>
  <c r="F5" i="1"/>
  <c r="G5" i="1" s="1"/>
  <c r="F6" i="1"/>
  <c r="F3" i="1"/>
  <c r="G3" i="1" s="1"/>
  <c r="H23" i="1" l="1"/>
  <c r="I23" i="1" s="1"/>
  <c r="H14" i="1"/>
  <c r="I14" i="1" s="1"/>
  <c r="H27" i="1"/>
  <c r="I27" i="1" s="1"/>
  <c r="H37" i="1"/>
  <c r="I37" i="1" s="1"/>
  <c r="H49" i="1"/>
  <c r="I49" i="1" s="1"/>
  <c r="H39" i="1"/>
  <c r="I39" i="1" s="1"/>
  <c r="H36" i="1"/>
  <c r="I36" i="1" s="1"/>
  <c r="H50" i="1"/>
  <c r="I50" i="1" s="1"/>
  <c r="H52" i="1"/>
  <c r="I52" i="1" s="1"/>
  <c r="H44" i="1"/>
  <c r="I44" i="1" s="1"/>
  <c r="H20" i="1"/>
  <c r="I20" i="1" s="1"/>
  <c r="H25" i="1"/>
  <c r="I25" i="1" s="1"/>
  <c r="H17" i="1"/>
  <c r="I17" i="1" s="1"/>
  <c r="H40" i="1"/>
  <c r="I40" i="1" s="1"/>
  <c r="H26" i="1"/>
  <c r="I26" i="1" s="1"/>
  <c r="H38" i="1"/>
  <c r="I38" i="1" s="1"/>
  <c r="H16" i="1"/>
  <c r="I16" i="1" s="1"/>
  <c r="H46" i="1"/>
  <c r="I46" i="1" s="1"/>
  <c r="H22" i="1"/>
  <c r="I22" i="1" s="1"/>
  <c r="H41" i="1"/>
  <c r="I41" i="1" s="1"/>
  <c r="H19" i="1"/>
  <c r="I19" i="1" s="1"/>
  <c r="H45" i="1"/>
  <c r="I45" i="1" s="1"/>
  <c r="H18" i="1"/>
  <c r="I18" i="1" s="1"/>
  <c r="H31" i="1"/>
  <c r="I31" i="1" s="1"/>
  <c r="H21" i="1"/>
  <c r="I21" i="1" s="1"/>
  <c r="H43" i="1"/>
  <c r="I43" i="1" s="1"/>
  <c r="H29" i="1"/>
  <c r="I29" i="1" s="1"/>
  <c r="H33" i="1"/>
  <c r="I33" i="1" s="1"/>
  <c r="H32" i="1"/>
  <c r="I32" i="1" s="1"/>
  <c r="H28" i="1"/>
  <c r="I28" i="1" s="1"/>
  <c r="H48" i="1"/>
  <c r="I48" i="1" s="1"/>
  <c r="H24" i="1"/>
  <c r="I24" i="1" s="1"/>
  <c r="H13" i="1"/>
  <c r="I13" i="1" s="1"/>
  <c r="H42" i="1"/>
  <c r="I42" i="1" s="1"/>
  <c r="H30" i="1"/>
  <c r="I30" i="1" s="1"/>
  <c r="H51" i="1"/>
  <c r="I51" i="1" s="1"/>
  <c r="H47" i="1"/>
  <c r="I47" i="1" s="1"/>
  <c r="H15" i="1"/>
  <c r="I15" i="1" s="1"/>
  <c r="H35" i="1"/>
  <c r="I35" i="1" s="1"/>
  <c r="H5" i="1"/>
  <c r="I5" i="1" s="1"/>
  <c r="H4" i="1"/>
  <c r="I4" i="1" s="1"/>
  <c r="G6" i="1"/>
  <c r="H6" i="1" s="1"/>
  <c r="I6" i="1" s="1"/>
  <c r="H3" i="1"/>
  <c r="I3" i="1" s="1"/>
  <c r="I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Ideapad300</author>
    <author>Simon Dierickx</author>
  </authors>
  <commentList>
    <comment ref="C2" authorId="0" shapeId="0" xr:uid="{A8BEC837-C4CE-4892-B872-8729EC7547BE}">
      <text>
        <r>
          <rPr>
            <sz val="9"/>
            <color indexed="81"/>
            <rFont val="Tahoma"/>
            <charset val="1"/>
          </rPr>
          <t xml:space="preserve">Datant d'il y a moins de 3ans 
</t>
        </r>
      </text>
    </comment>
    <comment ref="D2" authorId="0" shapeId="0" xr:uid="{3E8930DC-8A06-4A44-877A-B965622FEDFD}">
      <text>
        <r>
          <rPr>
            <b/>
            <sz val="9"/>
            <color indexed="81"/>
            <rFont val="Tahoma"/>
            <charset val="1"/>
          </rPr>
          <t>Si vous avez uniquemnet la valeur de l'humus, se référer au coefficient utilisé par le laboratoire (1,72 ou2) et diviser la valeur par le coefficient</t>
        </r>
      </text>
    </comment>
    <comment ref="G3" authorId="1" shapeId="0" xr:uid="{D74A15BF-BF91-4F74-B1B2-6482B3765948}">
      <text>
        <r>
          <rPr>
            <b/>
            <sz val="9"/>
            <color indexed="81"/>
            <rFont val="Tahoma"/>
            <charset val="1"/>
          </rPr>
          <t>Simon Dierickx:</t>
        </r>
        <r>
          <rPr>
            <sz val="9"/>
            <color indexed="81"/>
            <rFont val="Tahoma"/>
            <charset val="1"/>
          </rPr>
          <t xml:space="preserve">
Voir les différents seuils des sol légers, moyens et lourds dans les informations générales</t>
        </r>
      </text>
    </comment>
    <comment ref="C12" authorId="0" shapeId="0" xr:uid="{DAEC5670-00C5-4F0A-AFE4-3326F7B5EA27}">
      <text>
        <r>
          <rPr>
            <sz val="9"/>
            <color indexed="81"/>
            <rFont val="Tahoma"/>
            <charset val="1"/>
          </rPr>
          <t xml:space="preserve">Datant d'il y a moins de 3ans 
</t>
        </r>
      </text>
    </comment>
    <comment ref="D12" authorId="0" shapeId="0" xr:uid="{41B88316-9018-467A-99E2-BE35D484E2AA}">
      <text>
        <r>
          <rPr>
            <b/>
            <sz val="9"/>
            <color indexed="81"/>
            <rFont val="Tahoma"/>
            <charset val="1"/>
          </rPr>
          <t>Si vous avez uniquemnet la valeur de l'humus, se référer au coefficient utilisé par le laboratoire (1,72 ou2) et diviser la valeur par le coefficient</t>
        </r>
      </text>
    </comment>
  </commentList>
</comments>
</file>

<file path=xl/sharedStrings.xml><?xml version="1.0" encoding="utf-8"?>
<sst xmlns="http://schemas.openxmlformats.org/spreadsheetml/2006/main" count="29" uniqueCount="19">
  <si>
    <t>Classe MAEC Sol</t>
  </si>
  <si>
    <t>Nom de la parcelle</t>
  </si>
  <si>
    <t>Date de l'analyse</t>
  </si>
  <si>
    <t>Surface (ha)</t>
  </si>
  <si>
    <t>% Carbone</t>
  </si>
  <si>
    <t>Derrière le bois</t>
  </si>
  <si>
    <t>TOTAL</t>
  </si>
  <si>
    <t xml:space="preserve">% Argile </t>
  </si>
  <si>
    <t>Carbone/Argile</t>
  </si>
  <si>
    <t>Montant de la prime (€/ha)</t>
  </si>
  <si>
    <t>Prime à la parcelle (€)</t>
  </si>
  <si>
    <t>Terre de devant</t>
  </si>
  <si>
    <t>Chez Louis</t>
  </si>
  <si>
    <t>Marais</t>
  </si>
  <si>
    <t>Exemples</t>
  </si>
  <si>
    <t>SAU</t>
  </si>
  <si>
    <t>Surface de prairies permanentes</t>
  </si>
  <si>
    <t>Taux de terres arables (TA)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</si>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</sst>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" fontId="0" fillId="0" borderId="0" xfId="0" applyNumberFormat="1" applyFont="1" applyFill="1" applyBorder="1" applyAlignment="1" applyProtection="1">
      <alignment horizontal="right" vertical="center"/>
    </xf>
    <xf numFmtId="2" fontId="0" fillId="0" borderId="0" xfId="1" applyNumberFormat="1" applyFont="1" applyFill="1" applyBorder="1"/>
    <xf numFmtId="164" fontId="0" fillId="0" borderId="0" xfId="0" applyNumberFormat="1" applyBorder="1"/>
    <xf numFmtId="164" fontId="0" fillId="0" borderId="1" xfId="0" applyNumberFormat="1" applyBorder="1"/>
    <xf numFmtId="0" fontId="2" fillId="0" borderId="1" xfId="0" applyFont="1" applyBorder="1"/>
    <xf numFmtId="14" fontId="0" fillId="0" borderId="0" xfId="0" applyNumberFormat="1" applyFill="1" applyBorder="1"/>
    <xf numFmtId="0" fontId="1" fillId="2" borderId="6" xfId="0" applyFont="1" applyFill="1" applyBorder="1"/>
    <xf numFmtId="0" fontId="1" fillId="2" borderId="5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8" xfId="0" applyFill="1" applyBorder="1"/>
    <xf numFmtId="14" fontId="0" fillId="0" borderId="8" xfId="0" applyNumberFormat="1" applyFill="1" applyBorder="1"/>
    <xf numFmtId="4" fontId="0" fillId="0" borderId="8" xfId="0" applyNumberFormat="1" applyFont="1" applyFill="1" applyBorder="1" applyAlignment="1" applyProtection="1">
      <alignment horizontal="right" vertical="center"/>
    </xf>
    <xf numFmtId="2" fontId="0" fillId="0" borderId="8" xfId="1" applyNumberFormat="1" applyFont="1" applyFill="1" applyBorder="1"/>
    <xf numFmtId="164" fontId="0" fillId="0" borderId="8" xfId="0" applyNumberFormat="1" applyBorder="1"/>
    <xf numFmtId="164" fontId="0" fillId="0" borderId="10" xfId="0" applyNumberFormat="1" applyBorder="1"/>
    <xf numFmtId="0" fontId="6" fillId="0" borderId="11" xfId="0" applyFont="1" applyFill="1" applyBorder="1"/>
    <xf numFmtId="164" fontId="0" fillId="0" borderId="12" xfId="0" applyNumberFormat="1" applyBorder="1"/>
    <xf numFmtId="0" fontId="6" fillId="0" borderId="5" xfId="0" applyFont="1" applyFill="1" applyBorder="1"/>
    <xf numFmtId="0" fontId="0" fillId="0" borderId="6" xfId="0" applyFill="1" applyBorder="1"/>
    <xf numFmtId="14" fontId="0" fillId="0" borderId="6" xfId="0" applyNumberFormat="1" applyFill="1" applyBorder="1"/>
    <xf numFmtId="4" fontId="0" fillId="0" borderId="6" xfId="0" applyNumberFormat="1" applyFont="1" applyFill="1" applyBorder="1" applyAlignment="1" applyProtection="1">
      <alignment horizontal="right" vertical="center"/>
    </xf>
    <xf numFmtId="2" fontId="0" fillId="0" borderId="6" xfId="1" applyNumberFormat="1" applyFont="1" applyFill="1" applyBorder="1"/>
    <xf numFmtId="164" fontId="0" fillId="0" borderId="6" xfId="0" applyNumberFormat="1" applyBorder="1"/>
    <xf numFmtId="164" fontId="0" fillId="0" borderId="7" xfId="0" applyNumberFormat="1" applyBorder="1"/>
    <xf numFmtId="0" fontId="1" fillId="0" borderId="11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3" borderId="0" xfId="0" applyFill="1"/>
    <xf numFmtId="14" fontId="0" fillId="3" borderId="0" xfId="0" applyNumberFormat="1" applyFill="1" applyBorder="1"/>
    <xf numFmtId="4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Fill="1" applyBorder="1"/>
    <xf numFmtId="2" fontId="0" fillId="3" borderId="0" xfId="0" applyNumberFormat="1" applyFont="1" applyFill="1" applyBorder="1"/>
    <xf numFmtId="164" fontId="0" fillId="3" borderId="0" xfId="0" applyNumberFormat="1" applyFill="1" applyBorder="1"/>
    <xf numFmtId="0" fontId="6" fillId="3" borderId="11" xfId="0" applyFont="1" applyFill="1" applyBorder="1"/>
    <xf numFmtId="2" fontId="0" fillId="3" borderId="0" xfId="1" applyNumberFormat="1" applyFont="1" applyFill="1" applyBorder="1"/>
    <xf numFmtId="0" fontId="1" fillId="3" borderId="5" xfId="0" applyFont="1" applyFill="1" applyBorder="1"/>
    <xf numFmtId="9" fontId="1" fillId="3" borderId="6" xfId="1" applyFont="1" applyFill="1" applyBorder="1"/>
    <xf numFmtId="0" fontId="1" fillId="3" borderId="0" xfId="0" applyFont="1" applyFill="1"/>
    <xf numFmtId="14" fontId="1" fillId="3" borderId="0" xfId="0" applyNumberFormat="1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" fillId="4" borderId="12" xfId="0" applyFont="1" applyFill="1" applyBorder="1"/>
    <xf numFmtId="9" fontId="1" fillId="4" borderId="7" xfId="1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4" borderId="13" xfId="0" applyFill="1" applyBorder="1"/>
    <xf numFmtId="4" fontId="0" fillId="4" borderId="13" xfId="0" applyNumberFormat="1" applyFont="1" applyFill="1" applyBorder="1" applyAlignment="1" applyProtection="1">
      <alignment horizontal="right" vertical="center"/>
    </xf>
    <xf numFmtId="0" fontId="0" fillId="0" borderId="13" xfId="0" applyFill="1" applyBorder="1"/>
    <xf numFmtId="4" fontId="0" fillId="0" borderId="13" xfId="0" applyNumberFormat="1" applyFont="1" applyFill="1" applyBorder="1" applyAlignment="1" applyProtection="1">
      <alignment horizontal="right" vertical="center"/>
    </xf>
    <xf numFmtId="2" fontId="0" fillId="4" borderId="13" xfId="0" applyNumberFormat="1" applyFill="1" applyBorder="1"/>
    <xf numFmtId="2" fontId="0" fillId="0" borderId="13" xfId="0" applyNumberFormat="1" applyFill="1" applyBorder="1"/>
    <xf numFmtId="0" fontId="0" fillId="3" borderId="13" xfId="0" applyFill="1" applyBorder="1"/>
    <xf numFmtId="4" fontId="0" fillId="3" borderId="13" xfId="0" applyNumberFormat="1" applyFont="1" applyFill="1" applyBorder="1" applyAlignment="1" applyProtection="1">
      <alignment horizontal="right" vertical="center"/>
    </xf>
    <xf numFmtId="2" fontId="0" fillId="3" borderId="13" xfId="0" applyNumberFormat="1" applyFill="1" applyBorder="1"/>
    <xf numFmtId="164" fontId="0" fillId="0" borderId="0" xfId="0" applyNumberFormat="1"/>
    <xf numFmtId="2" fontId="0" fillId="4" borderId="13" xfId="0" applyNumberFormat="1" applyFont="1" applyFill="1" applyBorder="1" applyAlignment="1" applyProtection="1">
      <alignment horizontal="right" vertical="center"/>
    </xf>
    <xf numFmtId="2" fontId="0" fillId="0" borderId="13" xfId="0" applyNumberFormat="1" applyFont="1" applyFill="1" applyBorder="1" applyAlignment="1" applyProtection="1">
      <alignment horizontal="right" vertical="center"/>
    </xf>
    <xf numFmtId="2" fontId="1" fillId="4" borderId="10" xfId="0" applyNumberFormat="1" applyFont="1" applyFill="1" applyBorder="1"/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3">
    <cellStyle name="Normal" xfId="0" builtinId="0"/>
    <cellStyle name="Normal 2" xfId="2" xr:uid="{EA1DABC9-D14B-4A35-977D-3158559F0817}"/>
    <cellStyle name="Pourcentage" xfId="1" builtinId="5"/>
  </cellStyles>
  <dxfs count="1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medium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750345</xdr:colOff>
      <xdr:row>31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8ABE7B-D666-4818-90A2-7C7FC737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70345" cy="5143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9BC3EA-7E46-4B32-8A98-B1D385B643ED}" name="Tableau2" displayName="Tableau2" ref="A2:I61" totalsRowShown="0" headerRowDxfId="17" dataDxfId="15" headerRowBorderDxfId="16" tableBorderDxfId="14">
  <tableColumns count="9">
    <tableColumn id="1" xr3:uid="{065A7FAE-B4F6-46C3-A3E8-0C18AD5E5C37}" name="Nom de la parcelle" dataDxfId="13"/>
    <tableColumn id="2" xr3:uid="{8BA4B78E-9211-454A-946D-3A7C075E5D15}" name="Surface (ha)" dataDxfId="12"/>
    <tableColumn id="3" xr3:uid="{5860582B-7439-4CA2-B854-79B41B0563D0}" name="Date de l'analyse" dataDxfId="11"/>
    <tableColumn id="4" xr3:uid="{BBC65C08-0129-4166-A83A-0ABA3FE4F5EA}" name="% Carbone" dataDxfId="10"/>
    <tableColumn id="5" xr3:uid="{90B4D60C-0DF3-4EDC-A852-7E27AD30CACD}" name="% Argile " dataDxfId="9"/>
    <tableColumn id="6" xr3:uid="{E2F9EC42-394A-4355-89B9-32EB787BF324}" name="Carbone/Argile" dataDxfId="8"/>
    <tableColumn id="7" xr3:uid="{395A49C4-19FA-49C4-B064-6B583A1CFF2B}" name="Classe MAEC Sol" dataDxfId="7"/>
    <tableColumn id="8" xr3:uid="{D637C800-1940-4071-8245-1357A5BFBBBD}" name="Montant de la prime (€/ha)"/>
    <tableColumn id="9" xr3:uid="{C99EA201-E597-445E-BF63-9A0592AC4DDE}" name="Prime à la parcelle (€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F169-B7EE-4AE5-A05D-334C340BE774}">
  <dimension ref="A1"/>
  <sheetViews>
    <sheetView topLeftCell="B8" zoomScale="113" zoomScaleNormal="90" workbookViewId="0">
      <selection activeCell="M21" sqref="M21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B6CA-F41D-44E8-8290-0D056D47E5F1}">
  <dimension ref="A1:I61"/>
  <sheetViews>
    <sheetView tabSelected="1" zoomScale="87" zoomScaleNormal="87" workbookViewId="0">
      <pane ySplit="12" topLeftCell="A13" activePane="bottomLeft" state="frozen"/>
      <selection pane="bottomLeft" activeCell="D10" sqref="D10"/>
    </sheetView>
  </sheetViews>
  <sheetFormatPr baseColWidth="10" defaultColWidth="10.88671875" defaultRowHeight="13.2" x14ac:dyDescent="0.25"/>
  <cols>
    <col min="1" max="1" width="35.88671875" style="3" bestFit="1" customWidth="1"/>
    <col min="2" max="2" width="14.33203125" style="3" customWidth="1"/>
    <col min="3" max="3" width="23.5546875" style="2" bestFit="1" customWidth="1"/>
    <col min="4" max="4" width="14" style="2" customWidth="1"/>
    <col min="5" max="5" width="12" style="2" customWidth="1"/>
    <col min="6" max="6" width="18.44140625" style="2" customWidth="1"/>
    <col min="7" max="7" width="21.109375" style="2" bestFit="1" customWidth="1"/>
    <col min="8" max="8" width="29.6640625" style="1" customWidth="1"/>
    <col min="9" max="9" width="25.5546875" customWidth="1"/>
  </cols>
  <sheetData>
    <row r="1" spans="1:9" ht="14.4" thickBot="1" x14ac:dyDescent="0.3">
      <c r="A1" s="67" t="s">
        <v>14</v>
      </c>
      <c r="B1" s="68"/>
      <c r="C1" s="68"/>
      <c r="D1" s="68"/>
      <c r="E1" s="68"/>
      <c r="F1" s="68"/>
      <c r="G1" s="68"/>
      <c r="H1" s="68"/>
      <c r="I1" s="69"/>
    </row>
    <row r="2" spans="1:9" s="1" customFormat="1" ht="14.4" thickBot="1" x14ac:dyDescent="0.3">
      <c r="A2" s="11" t="s">
        <v>1</v>
      </c>
      <c r="B2" s="10" t="s">
        <v>3</v>
      </c>
      <c r="C2" s="12" t="s">
        <v>2</v>
      </c>
      <c r="D2" s="13" t="s">
        <v>4</v>
      </c>
      <c r="E2" s="13" t="s">
        <v>7</v>
      </c>
      <c r="F2" s="13" t="s">
        <v>8</v>
      </c>
      <c r="G2" s="13" t="s">
        <v>0</v>
      </c>
      <c r="H2" s="13" t="s">
        <v>9</v>
      </c>
      <c r="I2" s="14" t="s">
        <v>10</v>
      </c>
    </row>
    <row r="3" spans="1:9" s="1" customFormat="1" x14ac:dyDescent="0.25">
      <c r="A3" s="15" t="s">
        <v>5</v>
      </c>
      <c r="B3" s="16">
        <v>20</v>
      </c>
      <c r="C3" s="17">
        <v>44593</v>
      </c>
      <c r="D3" s="18">
        <v>1.5</v>
      </c>
      <c r="E3" s="16">
        <v>10</v>
      </c>
      <c r="F3" s="19">
        <f>(D3)/E3*100</f>
        <v>15</v>
      </c>
      <c r="G3" s="19" t="str">
        <f>IF(F3="","",IF(E3&lt;12,IF(F3&lt;14,"Situation défavorable",IF(F3&lt;17,"Situation de transition","Situation favorable")),IF(E3&lt;19,IF(F3&lt;8,"Situation défavorable",IF(F3&lt;10,"Situation de transition","Situation favorable")),IF(F3&lt;6,"Situation défavorable",IF(F3&lt;9,"Situation de transition","Situation favorable")))))</f>
        <v>Situation de transition</v>
      </c>
      <c r="H3" s="20">
        <f>IF(G3="Situation défavorable",0,IF(G3="Situation de transition",80,150))</f>
        <v>80</v>
      </c>
      <c r="I3" s="21">
        <f>B3*H3</f>
        <v>1600</v>
      </c>
    </row>
    <row r="4" spans="1:9" x14ac:dyDescent="0.25">
      <c r="A4" s="22" t="s">
        <v>11</v>
      </c>
      <c r="B4" s="2">
        <v>15</v>
      </c>
      <c r="C4" s="9">
        <v>44594</v>
      </c>
      <c r="D4" s="4">
        <v>1.5</v>
      </c>
      <c r="E4" s="2">
        <v>15</v>
      </c>
      <c r="F4" s="5">
        <f t="shared" ref="F4:F6" si="0">(D4)/E4*100</f>
        <v>10</v>
      </c>
      <c r="G4" s="5" t="str">
        <f t="shared" ref="G4:G6" si="1">IF(F4="","",IF(E4&lt;12,IF(F4&lt;14,"Situation défavorable",IF(F4&lt;17,"Situation de transition","Situation favorable")),IF(E4&lt;19,IF(F4&lt;8,"Situation défavorable",IF(F4&lt;10,"Situation de transition","Situation favorable")),IF(F4&lt;6,"Situation défavorable",IF(F4&lt;9,"Situation de transition","Situation favorable")))))</f>
        <v>Situation favorable</v>
      </c>
      <c r="H4" s="6">
        <f t="shared" ref="H4:H6" si="2">IF(G4="Situation défavorable",0,IF(G4="Situation de transition",80,150))</f>
        <v>150</v>
      </c>
      <c r="I4" s="23">
        <f t="shared" ref="I4:I6" si="3">B4*H4</f>
        <v>2250</v>
      </c>
    </row>
    <row r="5" spans="1:9" x14ac:dyDescent="0.25">
      <c r="A5" s="22" t="s">
        <v>12</v>
      </c>
      <c r="B5" s="2">
        <v>12</v>
      </c>
      <c r="C5" s="9">
        <v>44594</v>
      </c>
      <c r="D5" s="4">
        <v>1.5</v>
      </c>
      <c r="E5" s="2">
        <v>20</v>
      </c>
      <c r="F5" s="5">
        <f t="shared" si="0"/>
        <v>7.5</v>
      </c>
      <c r="G5" s="5" t="str">
        <f t="shared" si="1"/>
        <v>Situation de transition</v>
      </c>
      <c r="H5" s="6">
        <f t="shared" si="2"/>
        <v>80</v>
      </c>
      <c r="I5" s="23">
        <f t="shared" si="3"/>
        <v>960</v>
      </c>
    </row>
    <row r="6" spans="1:9" ht="13.8" thickBot="1" x14ac:dyDescent="0.3">
      <c r="A6" s="24" t="s">
        <v>13</v>
      </c>
      <c r="B6" s="25">
        <v>5</v>
      </c>
      <c r="C6" s="26">
        <v>44594</v>
      </c>
      <c r="D6" s="27">
        <v>1.5</v>
      </c>
      <c r="E6" s="25">
        <v>30</v>
      </c>
      <c r="F6" s="28">
        <f t="shared" si="0"/>
        <v>5</v>
      </c>
      <c r="G6" s="28" t="str">
        <f t="shared" si="1"/>
        <v>Situation défavorable</v>
      </c>
      <c r="H6" s="29">
        <f t="shared" si="2"/>
        <v>0</v>
      </c>
      <c r="I6" s="30">
        <f t="shared" si="3"/>
        <v>0</v>
      </c>
    </row>
    <row r="7" spans="1:9" ht="13.8" thickBot="1" x14ac:dyDescent="0.3">
      <c r="A7" s="42"/>
      <c r="B7" s="39"/>
      <c r="C7" s="37"/>
      <c r="D7" s="38"/>
      <c r="E7" s="39"/>
      <c r="F7" s="43"/>
      <c r="G7" s="43"/>
      <c r="H7" s="41"/>
      <c r="I7" s="41"/>
    </row>
    <row r="8" spans="1:9" x14ac:dyDescent="0.25">
      <c r="A8" s="48" t="s">
        <v>15</v>
      </c>
      <c r="B8" s="66"/>
      <c r="C8" s="46" t="s">
        <v>18</v>
      </c>
      <c r="D8" s="36"/>
      <c r="E8" s="36"/>
      <c r="F8" s="36"/>
      <c r="G8" s="36"/>
      <c r="H8" s="36"/>
      <c r="I8" s="36"/>
    </row>
    <row r="9" spans="1:9" x14ac:dyDescent="0.25">
      <c r="A9" s="49" t="s">
        <v>16</v>
      </c>
      <c r="B9" s="50"/>
      <c r="C9" s="47" t="s">
        <v>18</v>
      </c>
      <c r="D9" s="38"/>
      <c r="E9" s="39"/>
      <c r="F9" s="40"/>
      <c r="G9" s="40"/>
      <c r="H9" s="41"/>
      <c r="I9" s="41"/>
    </row>
    <row r="10" spans="1:9" ht="13.8" thickBot="1" x14ac:dyDescent="0.3">
      <c r="A10" s="44" t="s">
        <v>17</v>
      </c>
      <c r="B10" s="51" t="str">
        <f>IF(B8="","",(B8-B9)/B8)</f>
        <v/>
      </c>
      <c r="C10" s="37"/>
      <c r="D10" s="38"/>
      <c r="E10" s="39"/>
      <c r="F10" s="40"/>
      <c r="G10" s="40"/>
      <c r="H10" s="41"/>
      <c r="I10" s="41"/>
    </row>
    <row r="11" spans="1:9" s="36" customFormat="1" ht="13.8" thickBot="1" x14ac:dyDescent="0.3">
      <c r="A11" s="44"/>
      <c r="B11" s="45"/>
      <c r="C11" s="37"/>
      <c r="D11" s="38"/>
      <c r="E11" s="39"/>
      <c r="F11" s="40"/>
      <c r="G11" s="40"/>
      <c r="H11" s="41"/>
      <c r="I11" s="41"/>
    </row>
    <row r="12" spans="1:9" ht="14.4" thickBot="1" x14ac:dyDescent="0.3">
      <c r="A12" s="31" t="s">
        <v>1</v>
      </c>
      <c r="B12" s="35" t="s">
        <v>3</v>
      </c>
      <c r="C12" s="52" t="s">
        <v>2</v>
      </c>
      <c r="D12" s="53" t="s">
        <v>4</v>
      </c>
      <c r="E12" s="53" t="s">
        <v>7</v>
      </c>
      <c r="F12" s="32" t="s">
        <v>8</v>
      </c>
      <c r="G12" s="32" t="s">
        <v>0</v>
      </c>
      <c r="H12" s="33" t="s">
        <v>9</v>
      </c>
      <c r="I12" s="34" t="s">
        <v>10</v>
      </c>
    </row>
    <row r="13" spans="1:9" x14ac:dyDescent="0.25">
      <c r="A13" s="54"/>
      <c r="B13" s="58"/>
      <c r="C13" s="54"/>
      <c r="D13" s="64"/>
      <c r="E13" s="54"/>
      <c r="F13" s="5" t="str">
        <f t="shared" ref="F13:F57" si="4">IFERROR((D13)/E13*100,"")</f>
        <v/>
      </c>
      <c r="G13" s="5" t="str">
        <f t="shared" ref="G13" si="5">IF(F13="","",IF(E13&lt;12,IF(F13&lt;14,"Situation défavorable",IF(F13&lt;17,"Situation de transition","Situation favorable")),IF(E13&lt;19,IF(F13&lt;8,"Situation défavorable",IF(F13&lt;10,"Situation de transition","Situation favorable")),IF(F13&lt;6,"Situation défavorable",IF(F13&lt;9,"Situation de transition","Situation favorable")))))</f>
        <v/>
      </c>
      <c r="H13" s="6" t="str">
        <f>IF(G13="","",IF($B$10&gt;=60%,IF(G13="Situation défavorable",0,IF(G13="Situation de transition",80,150)),IF(AND(30%&lt;$B$10,$B$10&lt;60%),IF(G13="Situation défavorable",0,IF(G13="Situation de transition",80*($B$10-30%)/30%,150*($B$10-30%)/30%)),"Non éligible")))</f>
        <v/>
      </c>
      <c r="I13" s="6" t="str">
        <f t="shared" ref="I13" si="6">IF(H13="","",B13*H13)</f>
        <v/>
      </c>
    </row>
    <row r="14" spans="1:9" x14ac:dyDescent="0.25">
      <c r="A14" s="56"/>
      <c r="B14" s="59"/>
      <c r="C14" s="56"/>
      <c r="D14" s="65"/>
      <c r="E14" s="56"/>
      <c r="F14" s="5" t="str">
        <f t="shared" si="4"/>
        <v/>
      </c>
      <c r="G14" s="5" t="str">
        <f t="shared" ref="G14:G32" si="7">IF(F14="","",IF(E14&lt;12,IF(F14&lt;14,"Situation défavorable",IF(F14&lt;17,"Situation de transition","Situation favorable")),IF(E14&lt;19,IF(F14&lt;8,"Situation défavorable",IF(F14&lt;10,"Situation de transition","Situation favorable")),IF(F14&lt;6,"Situation défavorable",IF(F14&lt;9,"Situation de transition","Situation favorable")))))</f>
        <v/>
      </c>
      <c r="H14" s="6" t="str">
        <f t="shared" ref="H14:H32" si="8">IF(G14="","",IF($B$10&gt;=60%,IF(G14="Situation défavorable",0,IF(G14="Situation de transition",80,150)),IF(AND(30%&lt;$B$10,$B$10&lt;60%),IF(G14="Situation défavorable",0,IF(G14="Situation de transition",80*($B$10-30%)/30%,150*($B$10-30%)/30%)),"Non éligible")))</f>
        <v/>
      </c>
      <c r="I14" s="6" t="str">
        <f t="shared" ref="I14:I32" si="9">IF(H14="","",B14*H14)</f>
        <v/>
      </c>
    </row>
    <row r="15" spans="1:9" x14ac:dyDescent="0.25">
      <c r="A15" s="54"/>
      <c r="B15" s="58"/>
      <c r="C15" s="54"/>
      <c r="D15" s="64"/>
      <c r="E15" s="54"/>
      <c r="F15" s="5" t="str">
        <f t="shared" si="4"/>
        <v/>
      </c>
      <c r="G15" s="5" t="str">
        <f t="shared" si="7"/>
        <v/>
      </c>
      <c r="H15" s="6" t="str">
        <f t="shared" si="8"/>
        <v/>
      </c>
      <c r="I15" s="6" t="str">
        <f t="shared" si="9"/>
        <v/>
      </c>
    </row>
    <row r="16" spans="1:9" x14ac:dyDescent="0.25">
      <c r="A16" s="56"/>
      <c r="B16" s="59"/>
      <c r="C16" s="56"/>
      <c r="D16" s="65"/>
      <c r="E16" s="56"/>
      <c r="F16" s="5" t="str">
        <f t="shared" si="4"/>
        <v/>
      </c>
      <c r="G16" s="5" t="str">
        <f t="shared" si="7"/>
        <v/>
      </c>
      <c r="H16" s="6" t="str">
        <f t="shared" si="8"/>
        <v/>
      </c>
      <c r="I16" s="6" t="str">
        <f t="shared" si="9"/>
        <v/>
      </c>
    </row>
    <row r="17" spans="1:9" x14ac:dyDescent="0.25">
      <c r="A17" s="54"/>
      <c r="B17" s="58"/>
      <c r="C17" s="54"/>
      <c r="D17" s="64"/>
      <c r="E17" s="54"/>
      <c r="F17" s="5" t="str">
        <f t="shared" si="4"/>
        <v/>
      </c>
      <c r="G17" s="5" t="str">
        <f t="shared" si="7"/>
        <v/>
      </c>
      <c r="H17" s="6" t="str">
        <f t="shared" si="8"/>
        <v/>
      </c>
      <c r="I17" s="6" t="str">
        <f t="shared" si="9"/>
        <v/>
      </c>
    </row>
    <row r="18" spans="1:9" x14ac:dyDescent="0.25">
      <c r="A18" s="56"/>
      <c r="B18" s="59"/>
      <c r="C18" s="56"/>
      <c r="D18" s="65"/>
      <c r="E18" s="56"/>
      <c r="F18" s="5" t="str">
        <f t="shared" si="4"/>
        <v/>
      </c>
      <c r="G18" s="5" t="str">
        <f t="shared" si="7"/>
        <v/>
      </c>
      <c r="H18" s="6" t="str">
        <f t="shared" si="8"/>
        <v/>
      </c>
      <c r="I18" s="6" t="str">
        <f t="shared" si="9"/>
        <v/>
      </c>
    </row>
    <row r="19" spans="1:9" x14ac:dyDescent="0.25">
      <c r="A19" s="54"/>
      <c r="B19" s="58"/>
      <c r="C19" s="54"/>
      <c r="D19" s="64"/>
      <c r="E19" s="54"/>
      <c r="F19" s="5" t="str">
        <f t="shared" si="4"/>
        <v/>
      </c>
      <c r="G19" s="5" t="str">
        <f t="shared" si="7"/>
        <v/>
      </c>
      <c r="H19" s="6" t="str">
        <f t="shared" si="8"/>
        <v/>
      </c>
      <c r="I19" s="6" t="str">
        <f t="shared" si="9"/>
        <v/>
      </c>
    </row>
    <row r="20" spans="1:9" x14ac:dyDescent="0.25">
      <c r="A20" s="56"/>
      <c r="B20" s="59"/>
      <c r="C20" s="56"/>
      <c r="D20" s="65"/>
      <c r="E20" s="56"/>
      <c r="F20" s="5" t="str">
        <f t="shared" si="4"/>
        <v/>
      </c>
      <c r="G20" s="5" t="str">
        <f t="shared" si="7"/>
        <v/>
      </c>
      <c r="H20" s="6" t="str">
        <f t="shared" si="8"/>
        <v/>
      </c>
      <c r="I20" s="6" t="str">
        <f t="shared" si="9"/>
        <v/>
      </c>
    </row>
    <row r="21" spans="1:9" x14ac:dyDescent="0.25">
      <c r="A21" s="54"/>
      <c r="B21" s="58"/>
      <c r="C21" s="54"/>
      <c r="D21" s="64"/>
      <c r="E21" s="54"/>
      <c r="F21" s="5" t="str">
        <f t="shared" si="4"/>
        <v/>
      </c>
      <c r="G21" s="5" t="str">
        <f t="shared" si="7"/>
        <v/>
      </c>
      <c r="H21" s="6" t="str">
        <f t="shared" si="8"/>
        <v/>
      </c>
      <c r="I21" s="6" t="str">
        <f t="shared" si="9"/>
        <v/>
      </c>
    </row>
    <row r="22" spans="1:9" x14ac:dyDescent="0.25">
      <c r="A22" s="56"/>
      <c r="B22" s="59"/>
      <c r="C22" s="56"/>
      <c r="D22" s="65"/>
      <c r="E22" s="56"/>
      <c r="F22" s="5" t="str">
        <f t="shared" si="4"/>
        <v/>
      </c>
      <c r="G22" s="5" t="str">
        <f t="shared" si="7"/>
        <v/>
      </c>
      <c r="H22" s="6" t="str">
        <f t="shared" si="8"/>
        <v/>
      </c>
      <c r="I22" s="6" t="str">
        <f t="shared" si="9"/>
        <v/>
      </c>
    </row>
    <row r="23" spans="1:9" x14ac:dyDescent="0.25">
      <c r="A23" s="54"/>
      <c r="B23" s="58"/>
      <c r="C23" s="54"/>
      <c r="D23" s="64"/>
      <c r="E23" s="54"/>
      <c r="F23" s="5" t="str">
        <f t="shared" si="4"/>
        <v/>
      </c>
      <c r="G23" s="5" t="str">
        <f t="shared" si="7"/>
        <v/>
      </c>
      <c r="H23" s="6" t="str">
        <f t="shared" si="8"/>
        <v/>
      </c>
      <c r="I23" s="6" t="str">
        <f t="shared" si="9"/>
        <v/>
      </c>
    </row>
    <row r="24" spans="1:9" x14ac:dyDescent="0.25">
      <c r="A24" s="56"/>
      <c r="B24" s="59"/>
      <c r="C24" s="56"/>
      <c r="D24" s="65"/>
      <c r="E24" s="56"/>
      <c r="F24" s="5" t="str">
        <f t="shared" si="4"/>
        <v/>
      </c>
      <c r="G24" s="5" t="str">
        <f t="shared" si="7"/>
        <v/>
      </c>
      <c r="H24" s="6" t="str">
        <f t="shared" si="8"/>
        <v/>
      </c>
      <c r="I24" s="6" t="str">
        <f t="shared" si="9"/>
        <v/>
      </c>
    </row>
    <row r="25" spans="1:9" x14ac:dyDescent="0.25">
      <c r="A25" s="54"/>
      <c r="B25" s="58"/>
      <c r="C25" s="54"/>
      <c r="D25" s="64"/>
      <c r="E25" s="54"/>
      <c r="F25" s="5" t="str">
        <f t="shared" si="4"/>
        <v/>
      </c>
      <c r="G25" s="5" t="str">
        <f t="shared" si="7"/>
        <v/>
      </c>
      <c r="H25" s="6" t="str">
        <f t="shared" si="8"/>
        <v/>
      </c>
      <c r="I25" s="6" t="str">
        <f t="shared" si="9"/>
        <v/>
      </c>
    </row>
    <row r="26" spans="1:9" x14ac:dyDescent="0.25">
      <c r="A26" s="56"/>
      <c r="B26" s="59"/>
      <c r="C26" s="56"/>
      <c r="D26" s="65"/>
      <c r="E26" s="56"/>
      <c r="F26" s="5" t="str">
        <f t="shared" si="4"/>
        <v/>
      </c>
      <c r="G26" s="5" t="str">
        <f t="shared" si="7"/>
        <v/>
      </c>
      <c r="H26" s="6" t="str">
        <f t="shared" si="8"/>
        <v/>
      </c>
      <c r="I26" s="6" t="str">
        <f t="shared" si="9"/>
        <v/>
      </c>
    </row>
    <row r="27" spans="1:9" x14ac:dyDescent="0.25">
      <c r="A27" s="54"/>
      <c r="B27" s="58"/>
      <c r="C27" s="54"/>
      <c r="D27" s="64"/>
      <c r="E27" s="54"/>
      <c r="F27" s="5" t="str">
        <f t="shared" si="4"/>
        <v/>
      </c>
      <c r="G27" s="5" t="str">
        <f t="shared" si="7"/>
        <v/>
      </c>
      <c r="H27" s="6" t="str">
        <f t="shared" si="8"/>
        <v/>
      </c>
      <c r="I27" s="6" t="str">
        <f t="shared" si="9"/>
        <v/>
      </c>
    </row>
    <row r="28" spans="1:9" x14ac:dyDescent="0.25">
      <c r="A28" s="56"/>
      <c r="B28" s="59"/>
      <c r="C28" s="56"/>
      <c r="D28" s="65"/>
      <c r="E28" s="56"/>
      <c r="F28" s="5" t="str">
        <f t="shared" si="4"/>
        <v/>
      </c>
      <c r="G28" s="5" t="str">
        <f t="shared" si="7"/>
        <v/>
      </c>
      <c r="H28" s="6" t="str">
        <f t="shared" si="8"/>
        <v/>
      </c>
      <c r="I28" s="6" t="str">
        <f t="shared" si="9"/>
        <v/>
      </c>
    </row>
    <row r="29" spans="1:9" x14ac:dyDescent="0.25">
      <c r="A29" s="54"/>
      <c r="B29" s="58"/>
      <c r="C29" s="54"/>
      <c r="D29" s="64"/>
      <c r="E29" s="54"/>
      <c r="F29" s="5" t="str">
        <f t="shared" si="4"/>
        <v/>
      </c>
      <c r="G29" s="5" t="str">
        <f t="shared" si="7"/>
        <v/>
      </c>
      <c r="H29" s="6" t="str">
        <f t="shared" si="8"/>
        <v/>
      </c>
      <c r="I29" s="6" t="str">
        <f t="shared" si="9"/>
        <v/>
      </c>
    </row>
    <row r="30" spans="1:9" x14ac:dyDescent="0.25">
      <c r="A30" s="56"/>
      <c r="B30" s="59"/>
      <c r="C30" s="56"/>
      <c r="D30" s="65"/>
      <c r="E30" s="56"/>
      <c r="F30" s="5" t="str">
        <f t="shared" si="4"/>
        <v/>
      </c>
      <c r="G30" s="5" t="str">
        <f t="shared" si="7"/>
        <v/>
      </c>
      <c r="H30" s="6" t="str">
        <f t="shared" si="8"/>
        <v/>
      </c>
      <c r="I30" s="6" t="str">
        <f t="shared" si="9"/>
        <v/>
      </c>
    </row>
    <row r="31" spans="1:9" x14ac:dyDescent="0.25">
      <c r="A31" s="54"/>
      <c r="B31" s="58"/>
      <c r="C31" s="54"/>
      <c r="D31" s="64"/>
      <c r="E31" s="54"/>
      <c r="F31" s="5" t="str">
        <f t="shared" si="4"/>
        <v/>
      </c>
      <c r="G31" s="5" t="str">
        <f t="shared" si="7"/>
        <v/>
      </c>
      <c r="H31" s="6" t="str">
        <f t="shared" si="8"/>
        <v/>
      </c>
      <c r="I31" s="6" t="str">
        <f t="shared" si="9"/>
        <v/>
      </c>
    </row>
    <row r="32" spans="1:9" x14ac:dyDescent="0.25">
      <c r="A32" s="56"/>
      <c r="B32" s="59"/>
      <c r="C32" s="56"/>
      <c r="D32" s="65"/>
      <c r="E32" s="56"/>
      <c r="F32" s="5" t="str">
        <f t="shared" si="4"/>
        <v/>
      </c>
      <c r="G32" s="5" t="str">
        <f t="shared" si="7"/>
        <v/>
      </c>
      <c r="H32" s="6" t="str">
        <f t="shared" si="8"/>
        <v/>
      </c>
      <c r="I32" s="6" t="str">
        <f t="shared" si="9"/>
        <v/>
      </c>
    </row>
    <row r="33" spans="1:9" x14ac:dyDescent="0.25">
      <c r="A33" s="54"/>
      <c r="B33" s="58"/>
      <c r="C33" s="54"/>
      <c r="D33" s="64"/>
      <c r="E33" s="54"/>
      <c r="F33" s="5" t="str">
        <f t="shared" si="4"/>
        <v/>
      </c>
      <c r="G33" s="5" t="str">
        <f t="shared" ref="G33:G35" si="10">IF(F33="","",IF(E33&lt;12,IF(F33&lt;14,"Situation défavorable",IF(F33&lt;17,"Situation de transition","Situation favorable")),IF(E33&lt;19,IF(F33&lt;8,"Situation défavorable",IF(F33&lt;10,"Situation de transition","Situation favorable")),IF(F33&lt;6,"Situation défavorable",IF(F33&lt;9,"Situation de transition","Situation favorable")))))</f>
        <v/>
      </c>
      <c r="H33" s="6" t="str">
        <f t="shared" ref="H33:H35" si="11">IF(G33="","",IF($B$10&gt;=60%,IF(G33="Situation défavorable",0,IF(G33="Situation de transition",80,150)),IF(AND(30%&lt;$B$10,$B$10&lt;60%),IF(G33="Situation défavorable",0,IF(G33="Situation de transition",80*($B$10-30%)/30%,150*($B$10-30%)/30%)),"Non éligible")))</f>
        <v/>
      </c>
      <c r="I33" s="6" t="str">
        <f t="shared" ref="I33:I35" si="12">IF(H33="","",B33*H33)</f>
        <v/>
      </c>
    </row>
    <row r="34" spans="1:9" x14ac:dyDescent="0.25">
      <c r="A34" s="56"/>
      <c r="B34" s="59"/>
      <c r="C34" s="56"/>
      <c r="D34" s="65"/>
      <c r="E34" s="56"/>
      <c r="F34" s="5" t="str">
        <f t="shared" si="4"/>
        <v/>
      </c>
      <c r="G34" s="5" t="str">
        <f t="shared" si="10"/>
        <v/>
      </c>
      <c r="H34" s="6" t="str">
        <f t="shared" si="11"/>
        <v/>
      </c>
      <c r="I34" s="6" t="str">
        <f t="shared" si="12"/>
        <v/>
      </c>
    </row>
    <row r="35" spans="1:9" x14ac:dyDescent="0.25">
      <c r="A35" s="54"/>
      <c r="B35" s="58"/>
      <c r="C35" s="54"/>
      <c r="D35" s="64"/>
      <c r="E35" s="54"/>
      <c r="F35" s="5" t="str">
        <f t="shared" si="4"/>
        <v/>
      </c>
      <c r="G35" s="5" t="str">
        <f t="shared" si="10"/>
        <v/>
      </c>
      <c r="H35" s="6" t="str">
        <f t="shared" si="11"/>
        <v/>
      </c>
      <c r="I35" s="6" t="str">
        <f t="shared" si="12"/>
        <v/>
      </c>
    </row>
    <row r="36" spans="1:9" x14ac:dyDescent="0.25">
      <c r="A36" s="56"/>
      <c r="B36" s="59"/>
      <c r="C36" s="56"/>
      <c r="D36" s="65"/>
      <c r="E36" s="56"/>
      <c r="F36" s="5" t="str">
        <f t="shared" si="4"/>
        <v/>
      </c>
      <c r="G36" s="5" t="str">
        <f t="shared" ref="G36:G56" si="13">IF(F36="","",IF(E36&lt;12,IF(F36&lt;14,"Situation défavorable",IF(F36&lt;17,"Situation de transition","Situation favorable")),IF(E36&lt;19,IF(F36&lt;8,"Situation défavorable",IF(F36&lt;10,"Situation de transition","Situation favorable")),IF(F36&lt;6,"Situation défavorable",IF(F36&lt;9,"Situation de transition","Situation favorable")))))</f>
        <v/>
      </c>
      <c r="H36" s="6" t="str">
        <f t="shared" ref="H36:H56" si="14">IF(G36="","",IF($B$10&gt;=60%,IF(G36="Situation défavorable",0,IF(G36="Situation de transition",80,150)),IF(AND(30%&lt;$B$10,$B$10&lt;60%),IF(G36="Situation défavorable",0,IF(G36="Situation de transition",80*($B$10-30%)/30%,150*($B$10-30%)/30%)),"Non éligible")))</f>
        <v/>
      </c>
      <c r="I36" s="6" t="str">
        <f t="shared" ref="I36:I56" si="15">IF(H36="","",B36*H36)</f>
        <v/>
      </c>
    </row>
    <row r="37" spans="1:9" x14ac:dyDescent="0.25">
      <c r="A37" s="54"/>
      <c r="B37" s="58"/>
      <c r="C37" s="54"/>
      <c r="D37" s="64"/>
      <c r="E37" s="54"/>
      <c r="F37" s="5" t="str">
        <f t="shared" si="4"/>
        <v/>
      </c>
      <c r="G37" s="5" t="str">
        <f t="shared" si="13"/>
        <v/>
      </c>
      <c r="H37" s="6" t="str">
        <f t="shared" si="14"/>
        <v/>
      </c>
      <c r="I37" s="6" t="str">
        <f t="shared" si="15"/>
        <v/>
      </c>
    </row>
    <row r="38" spans="1:9" x14ac:dyDescent="0.25">
      <c r="A38" s="56"/>
      <c r="B38" s="59"/>
      <c r="C38" s="56"/>
      <c r="D38" s="65"/>
      <c r="E38" s="56"/>
      <c r="F38" s="5" t="str">
        <f t="shared" si="4"/>
        <v/>
      </c>
      <c r="G38" s="5" t="str">
        <f t="shared" si="13"/>
        <v/>
      </c>
      <c r="H38" s="6" t="str">
        <f t="shared" si="14"/>
        <v/>
      </c>
      <c r="I38" s="6" t="str">
        <f t="shared" si="15"/>
        <v/>
      </c>
    </row>
    <row r="39" spans="1:9" x14ac:dyDescent="0.25">
      <c r="A39" s="54"/>
      <c r="B39" s="58"/>
      <c r="C39" s="54"/>
      <c r="D39" s="64"/>
      <c r="E39" s="54"/>
      <c r="F39" s="5" t="str">
        <f t="shared" si="4"/>
        <v/>
      </c>
      <c r="G39" s="5" t="str">
        <f t="shared" si="13"/>
        <v/>
      </c>
      <c r="H39" s="6" t="str">
        <f t="shared" si="14"/>
        <v/>
      </c>
      <c r="I39" s="6" t="str">
        <f t="shared" si="15"/>
        <v/>
      </c>
    </row>
    <row r="40" spans="1:9" x14ac:dyDescent="0.25">
      <c r="A40" s="56"/>
      <c r="B40" s="59"/>
      <c r="C40" s="56"/>
      <c r="D40" s="65"/>
      <c r="E40" s="56"/>
      <c r="F40" s="5" t="str">
        <f t="shared" si="4"/>
        <v/>
      </c>
      <c r="G40" s="5" t="str">
        <f t="shared" si="13"/>
        <v/>
      </c>
      <c r="H40" s="6" t="str">
        <f t="shared" si="14"/>
        <v/>
      </c>
      <c r="I40" s="6" t="str">
        <f t="shared" si="15"/>
        <v/>
      </c>
    </row>
    <row r="41" spans="1:9" x14ac:dyDescent="0.25">
      <c r="A41" s="54"/>
      <c r="B41" s="58"/>
      <c r="C41" s="54"/>
      <c r="D41" s="64"/>
      <c r="E41" s="54"/>
      <c r="F41" s="5" t="str">
        <f t="shared" si="4"/>
        <v/>
      </c>
      <c r="G41" s="5" t="str">
        <f t="shared" si="13"/>
        <v/>
      </c>
      <c r="H41" s="6" t="str">
        <f t="shared" si="14"/>
        <v/>
      </c>
      <c r="I41" s="6" t="str">
        <f t="shared" si="15"/>
        <v/>
      </c>
    </row>
    <row r="42" spans="1:9" x14ac:dyDescent="0.25">
      <c r="A42" s="56"/>
      <c r="B42" s="59"/>
      <c r="C42" s="56"/>
      <c r="D42" s="65"/>
      <c r="E42" s="56"/>
      <c r="F42" s="5" t="str">
        <f t="shared" si="4"/>
        <v/>
      </c>
      <c r="G42" s="5" t="str">
        <f t="shared" si="13"/>
        <v/>
      </c>
      <c r="H42" s="6" t="str">
        <f t="shared" si="14"/>
        <v/>
      </c>
      <c r="I42" s="6" t="str">
        <f t="shared" si="15"/>
        <v/>
      </c>
    </row>
    <row r="43" spans="1:9" x14ac:dyDescent="0.25">
      <c r="A43" s="54"/>
      <c r="B43" s="58"/>
      <c r="C43" s="54"/>
      <c r="D43" s="64"/>
      <c r="E43" s="54"/>
      <c r="F43" s="5" t="str">
        <f t="shared" si="4"/>
        <v/>
      </c>
      <c r="G43" s="5" t="str">
        <f t="shared" si="13"/>
        <v/>
      </c>
      <c r="H43" s="6" t="str">
        <f t="shared" si="14"/>
        <v/>
      </c>
      <c r="I43" s="6" t="str">
        <f t="shared" si="15"/>
        <v/>
      </c>
    </row>
    <row r="44" spans="1:9" x14ac:dyDescent="0.25">
      <c r="A44" s="56"/>
      <c r="B44" s="59"/>
      <c r="C44" s="56"/>
      <c r="D44" s="65"/>
      <c r="E44" s="56"/>
      <c r="F44" s="5" t="str">
        <f t="shared" si="4"/>
        <v/>
      </c>
      <c r="G44" s="5" t="str">
        <f t="shared" si="13"/>
        <v/>
      </c>
      <c r="H44" s="6" t="str">
        <f t="shared" si="14"/>
        <v/>
      </c>
      <c r="I44" s="6" t="str">
        <f t="shared" si="15"/>
        <v/>
      </c>
    </row>
    <row r="45" spans="1:9" x14ac:dyDescent="0.25">
      <c r="A45" s="54"/>
      <c r="B45" s="58"/>
      <c r="C45" s="54"/>
      <c r="D45" s="64"/>
      <c r="E45" s="54"/>
      <c r="F45" s="5" t="str">
        <f t="shared" si="4"/>
        <v/>
      </c>
      <c r="G45" s="5" t="str">
        <f t="shared" si="13"/>
        <v/>
      </c>
      <c r="H45" s="6" t="str">
        <f t="shared" si="14"/>
        <v/>
      </c>
      <c r="I45" s="6" t="str">
        <f t="shared" si="15"/>
        <v/>
      </c>
    </row>
    <row r="46" spans="1:9" x14ac:dyDescent="0.25">
      <c r="A46" s="56"/>
      <c r="B46" s="59"/>
      <c r="C46" s="56"/>
      <c r="D46" s="65"/>
      <c r="E46" s="56"/>
      <c r="F46" s="5" t="str">
        <f t="shared" si="4"/>
        <v/>
      </c>
      <c r="G46" s="5" t="str">
        <f t="shared" si="13"/>
        <v/>
      </c>
      <c r="H46" s="6" t="str">
        <f t="shared" si="14"/>
        <v/>
      </c>
      <c r="I46" s="6" t="str">
        <f t="shared" si="15"/>
        <v/>
      </c>
    </row>
    <row r="47" spans="1:9" x14ac:dyDescent="0.25">
      <c r="A47" s="54"/>
      <c r="B47" s="58"/>
      <c r="C47" s="54"/>
      <c r="D47" s="64"/>
      <c r="E47" s="54"/>
      <c r="F47" s="5" t="str">
        <f t="shared" si="4"/>
        <v/>
      </c>
      <c r="G47" s="5" t="str">
        <f t="shared" si="13"/>
        <v/>
      </c>
      <c r="H47" s="6" t="str">
        <f t="shared" si="14"/>
        <v/>
      </c>
      <c r="I47" s="6" t="str">
        <f t="shared" si="15"/>
        <v/>
      </c>
    </row>
    <row r="48" spans="1:9" x14ac:dyDescent="0.25">
      <c r="A48" s="56"/>
      <c r="B48" s="59"/>
      <c r="C48" s="56"/>
      <c r="D48" s="65"/>
      <c r="E48" s="56"/>
      <c r="F48" s="5" t="str">
        <f t="shared" si="4"/>
        <v/>
      </c>
      <c r="G48" s="5" t="str">
        <f t="shared" si="13"/>
        <v/>
      </c>
      <c r="H48" s="6" t="str">
        <f t="shared" si="14"/>
        <v/>
      </c>
      <c r="I48" s="6" t="str">
        <f t="shared" si="15"/>
        <v/>
      </c>
    </row>
    <row r="49" spans="1:9" x14ac:dyDescent="0.25">
      <c r="A49" s="54"/>
      <c r="B49" s="58"/>
      <c r="C49" s="54"/>
      <c r="D49" s="64"/>
      <c r="E49" s="54"/>
      <c r="F49" s="5" t="str">
        <f t="shared" si="4"/>
        <v/>
      </c>
      <c r="G49" s="5" t="str">
        <f t="shared" si="13"/>
        <v/>
      </c>
      <c r="H49" s="6" t="str">
        <f t="shared" si="14"/>
        <v/>
      </c>
      <c r="I49" s="6" t="str">
        <f t="shared" si="15"/>
        <v/>
      </c>
    </row>
    <row r="50" spans="1:9" x14ac:dyDescent="0.25">
      <c r="A50" s="56"/>
      <c r="B50" s="59"/>
      <c r="C50" s="56"/>
      <c r="D50" s="65"/>
      <c r="E50" s="56"/>
      <c r="F50" s="5" t="str">
        <f t="shared" si="4"/>
        <v/>
      </c>
      <c r="G50" s="5" t="str">
        <f t="shared" si="13"/>
        <v/>
      </c>
      <c r="H50" s="6" t="str">
        <f t="shared" si="14"/>
        <v/>
      </c>
      <c r="I50" s="6" t="str">
        <f t="shared" si="15"/>
        <v/>
      </c>
    </row>
    <row r="51" spans="1:9" x14ac:dyDescent="0.25">
      <c r="A51" s="54"/>
      <c r="B51" s="58"/>
      <c r="C51" s="54"/>
      <c r="D51" s="64"/>
      <c r="E51" s="54"/>
      <c r="F51" s="5" t="str">
        <f t="shared" si="4"/>
        <v/>
      </c>
      <c r="G51" s="5" t="str">
        <f t="shared" si="13"/>
        <v/>
      </c>
      <c r="H51" s="6" t="str">
        <f t="shared" si="14"/>
        <v/>
      </c>
      <c r="I51" s="6" t="str">
        <f t="shared" si="15"/>
        <v/>
      </c>
    </row>
    <row r="52" spans="1:9" x14ac:dyDescent="0.25">
      <c r="A52" s="56"/>
      <c r="B52" s="59"/>
      <c r="C52" s="56"/>
      <c r="D52" s="57"/>
      <c r="E52" s="56"/>
      <c r="F52" s="5" t="str">
        <f t="shared" si="4"/>
        <v/>
      </c>
      <c r="G52" s="5" t="str">
        <f t="shared" si="13"/>
        <v/>
      </c>
      <c r="H52" s="6" t="str">
        <f t="shared" si="14"/>
        <v/>
      </c>
      <c r="I52" s="6" t="str">
        <f t="shared" si="15"/>
        <v/>
      </c>
    </row>
    <row r="53" spans="1:9" x14ac:dyDescent="0.25">
      <c r="A53" s="54"/>
      <c r="B53" s="58"/>
      <c r="C53" s="54"/>
      <c r="D53" s="55"/>
      <c r="E53" s="54"/>
      <c r="F53" s="5" t="str">
        <f t="shared" si="4"/>
        <v/>
      </c>
      <c r="G53" s="5" t="str">
        <f t="shared" si="13"/>
        <v/>
      </c>
      <c r="H53" s="6" t="str">
        <f t="shared" si="14"/>
        <v/>
      </c>
      <c r="I53" s="6" t="str">
        <f t="shared" si="15"/>
        <v/>
      </c>
    </row>
    <row r="54" spans="1:9" x14ac:dyDescent="0.25">
      <c r="A54" s="56"/>
      <c r="B54" s="59"/>
      <c r="C54" s="56"/>
      <c r="D54" s="57"/>
      <c r="E54" s="56"/>
      <c r="F54" s="5" t="str">
        <f t="shared" si="4"/>
        <v/>
      </c>
      <c r="G54" s="5" t="str">
        <f t="shared" si="13"/>
        <v/>
      </c>
      <c r="H54" s="6" t="str">
        <f t="shared" si="14"/>
        <v/>
      </c>
      <c r="I54" s="6" t="str">
        <f t="shared" si="15"/>
        <v/>
      </c>
    </row>
    <row r="55" spans="1:9" x14ac:dyDescent="0.25">
      <c r="A55" s="54"/>
      <c r="B55" s="58"/>
      <c r="C55" s="54"/>
      <c r="D55" s="55"/>
      <c r="E55" s="54"/>
      <c r="F55" s="5" t="str">
        <f t="shared" si="4"/>
        <v/>
      </c>
      <c r="G55" s="5" t="str">
        <f t="shared" si="13"/>
        <v/>
      </c>
      <c r="H55" s="6" t="str">
        <f t="shared" si="14"/>
        <v/>
      </c>
      <c r="I55" s="6" t="str">
        <f t="shared" si="15"/>
        <v/>
      </c>
    </row>
    <row r="56" spans="1:9" x14ac:dyDescent="0.25">
      <c r="A56" s="60"/>
      <c r="B56" s="62"/>
      <c r="C56" s="60"/>
      <c r="D56" s="61"/>
      <c r="E56" s="60"/>
      <c r="F56" s="5" t="str">
        <f t="shared" si="4"/>
        <v/>
      </c>
      <c r="G56" s="5" t="str">
        <f t="shared" si="13"/>
        <v/>
      </c>
      <c r="H56" s="6" t="str">
        <f t="shared" si="14"/>
        <v/>
      </c>
      <c r="I56" s="6" t="str">
        <f t="shared" si="15"/>
        <v/>
      </c>
    </row>
    <row r="57" spans="1:9" x14ac:dyDescent="0.25">
      <c r="A57" s="54"/>
      <c r="B57" s="58"/>
      <c r="C57" s="54"/>
      <c r="D57" s="55"/>
      <c r="E57" s="54"/>
      <c r="F57" s="5" t="str">
        <f t="shared" si="4"/>
        <v/>
      </c>
      <c r="G57" s="5" t="str">
        <f t="shared" ref="G57" si="16">IF(F57="","",IF(E57&lt;12,IF(F57&lt;14,"Situation défavorable",IF(F57&lt;17,"Situation de transition","Situation favorable")),IF(E57&lt;19,IF(F57&lt;8,"Situation défavorable",IF(F57&lt;10,"Situation de transition","Situation favorable")),IF(F57&lt;6,"Situation défavorable",IF(F57&lt;9,"Situation de transition","Situation favorable")))))</f>
        <v/>
      </c>
      <c r="H57" s="6" t="str">
        <f t="shared" ref="H57" si="17">IF(G57="","",IF($B$10&gt;=60%,IF(G57="Situation défavorable",0,IF(G57="Situation de transition",80,150)),IF(AND(30%&lt;$B$10,$B$10&lt;60%),IF(G57="Situation défavorable",0,IF(G57="Situation de transition",80*($B$10-30%)/30%,150*($B$10-30%)/30%)),"Non éligible")))</f>
        <v/>
      </c>
      <c r="I57" s="6" t="str">
        <f t="shared" ref="I57" si="18">IF(H57="","",B57*H57)</f>
        <v/>
      </c>
    </row>
    <row r="58" spans="1:9" ht="13.8" thickBot="1" x14ac:dyDescent="0.3">
      <c r="A58" s="56"/>
      <c r="B58" s="56"/>
      <c r="C58" s="56"/>
      <c r="D58" s="56"/>
      <c r="E58" s="56"/>
      <c r="I58" s="6" t="str">
        <f>IF(H58="","",B58*H58)</f>
        <v/>
      </c>
    </row>
    <row r="59" spans="1:9" ht="13.8" thickBot="1" x14ac:dyDescent="0.3">
      <c r="A59" s="39"/>
      <c r="B59" s="39"/>
      <c r="C59" s="39"/>
      <c r="D59" s="38"/>
      <c r="E59" s="39"/>
      <c r="F59" s="39"/>
      <c r="G59" s="39"/>
      <c r="H59" s="8" t="s">
        <v>6</v>
      </c>
      <c r="I59" s="7">
        <f>SUM(I13:I58)</f>
        <v>0</v>
      </c>
    </row>
    <row r="61" spans="1:9" x14ac:dyDescent="0.25">
      <c r="I61" s="63"/>
    </row>
  </sheetData>
  <mergeCells count="1">
    <mergeCell ref="A1:I1"/>
  </mergeCells>
  <conditionalFormatting sqref="G3:G7 G9:G11">
    <cfRule type="containsText" dxfId="6" priority="125" stopIfTrue="1" operator="containsText" text="défavorable">
      <formula>NOT(ISERROR(SEARCH("défavorable",G3)))</formula>
    </cfRule>
    <cfRule type="containsText" dxfId="5" priority="126" operator="containsText" text="favorable">
      <formula>NOT(ISERROR(SEARCH("favorable",G3)))</formula>
    </cfRule>
    <cfRule type="containsText" dxfId="4" priority="127" operator="containsText" text="transition">
      <formula>NOT(ISERROR(SEARCH("transition",G3)))</formula>
    </cfRule>
  </conditionalFormatting>
  <conditionalFormatting sqref="G13:G57">
    <cfRule type="containsText" dxfId="3" priority="26" stopIfTrue="1" operator="containsText" text="défavorable">
      <formula>NOT(ISERROR(SEARCH("défavorable",G13)))</formula>
    </cfRule>
    <cfRule type="containsText" dxfId="2" priority="27" operator="containsText" text="favorable">
      <formula>NOT(ISERROR(SEARCH("favorable",G13)))</formula>
    </cfRule>
    <cfRule type="containsText" dxfId="1" priority="28" operator="containsText" text="transition">
      <formula>NOT(ISERROR(SEARCH("transition",G13)))</formula>
    </cfRule>
  </conditionalFormatting>
  <conditionalFormatting sqref="H13:H57">
    <cfRule type="containsText" dxfId="0" priority="25" operator="containsText" text="non éligible">
      <formula>NOT(ISERROR(SEARCH("non éligible",H13)))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A100876CBA14D8683D4199DCC244A" ma:contentTypeVersion="15" ma:contentTypeDescription="Crée un document." ma:contentTypeScope="" ma:versionID="6e32acddd7a49a5e75d006782d34381a">
  <xsd:schema xmlns:xsd="http://www.w3.org/2001/XMLSchema" xmlns:xs="http://www.w3.org/2001/XMLSchema" xmlns:p="http://schemas.microsoft.com/office/2006/metadata/properties" xmlns:ns2="27dbf141-a454-4871-bba0-bbadb9c9fc84" xmlns:ns3="ec97c1b6-0a6a-43d3-8e5d-b6fa638fe8cc" targetNamespace="http://schemas.microsoft.com/office/2006/metadata/properties" ma:root="true" ma:fieldsID="2aeac2c79caad2aa5a99f26b220e501d" ns2:_="" ns3:_="">
    <xsd:import namespace="27dbf141-a454-4871-bba0-bbadb9c9fc84"/>
    <xsd:import namespace="ec97c1b6-0a6a-43d3-8e5d-b6fa638fe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bf141-a454-4871-bba0-bbadb9c9f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5e9a0937-506a-4613-a596-7a1293bd4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7c1b6-0a6a-43d3-8e5d-b6fa638fe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dc501f-7a27-47f0-9c79-aa2d53e8e9e6}" ma:internalName="TaxCatchAll" ma:showField="CatchAllData" ma:web="ec97c1b6-0a6a-43d3-8e5d-b6fa638fe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F0C1A2-0A88-484B-B3A9-F4E0308D4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bf141-a454-4871-bba0-bbadb9c9fc84"/>
    <ds:schemaRef ds:uri="ec97c1b6-0a6a-43d3-8e5d-b6fa638fe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5CD9FF-FEC9-48B6-B3C7-1AF79B6375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Informations générales</vt:lpstr>
      <vt:lpstr>Encodage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Dierickx</dc:creator>
  <cp:lastModifiedBy>laurent serteyn</cp:lastModifiedBy>
  <dcterms:created xsi:type="dcterms:W3CDTF">2022-12-09T10:00:12Z</dcterms:created>
  <dcterms:modified xsi:type="dcterms:W3CDTF">2025-02-26T08:22:10Z</dcterms:modified>
</cp:coreProperties>
</file>